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\\mvmh.local\dfs\Tagvallalatok\MFGT\TEAM\07_Sales_and_Marketing\02_Official-Hivatalos\Honlap elérhető szabad és lekötött kapacitások\"/>
    </mc:Choice>
  </mc:AlternateContent>
  <xr:revisionPtr revIDLastSave="0" documentId="13_ncr:1_{47C50D7C-8734-4F8D-A354-B338387A87AA}" xr6:coauthVersionLast="47" xr6:coauthVersionMax="47" xr10:uidLastSave="{00000000-0000-0000-0000-000000000000}"/>
  <bookViews>
    <workbookView xWindow="-120" yWindow="-120" windowWidth="29040" windowHeight="15720" activeTab="2" xr2:uid="{666F55C1-87B4-4647-A6AB-6AC9438FF855}"/>
  </bookViews>
  <sheets>
    <sheet name="Munka1" sheetId="1" r:id="rId1"/>
    <sheet name="Munka2" sheetId="2" r:id="rId2"/>
    <sheet name="Munka4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3" i="2" l="1"/>
  <c r="M13" i="2"/>
  <c r="N13" i="2"/>
  <c r="K13" i="2"/>
  <c r="N8" i="2"/>
  <c r="N9" i="2"/>
  <c r="N10" i="2"/>
  <c r="N11" i="2"/>
  <c r="N12" i="2"/>
  <c r="N7" i="2"/>
  <c r="M8" i="2"/>
  <c r="M9" i="2"/>
  <c r="M10" i="2"/>
  <c r="M11" i="2"/>
  <c r="M12" i="2"/>
  <c r="M7" i="2"/>
  <c r="L8" i="2"/>
  <c r="L9" i="2"/>
  <c r="L10" i="2"/>
  <c r="L11" i="2"/>
  <c r="L12" i="2"/>
  <c r="L7" i="2"/>
  <c r="K8" i="2"/>
  <c r="K9" i="2"/>
  <c r="K10" i="2"/>
  <c r="K11" i="2"/>
  <c r="K12" i="2"/>
  <c r="K7" i="2"/>
  <c r="K2" i="2"/>
  <c r="L5" i="2"/>
  <c r="L4" i="2"/>
  <c r="L3" i="2"/>
  <c r="L2" i="2"/>
  <c r="K5" i="2"/>
  <c r="K4" i="2"/>
  <c r="K3" i="2"/>
  <c r="B8" i="1" l="1"/>
  <c r="E8" i="1"/>
  <c r="E3" i="1"/>
  <c r="E4" i="1"/>
  <c r="E5" i="1"/>
  <c r="E6" i="1"/>
  <c r="E7" i="1"/>
  <c r="E2" i="1"/>
  <c r="C3" i="1"/>
  <c r="C4" i="1"/>
  <c r="C5" i="1"/>
  <c r="C6" i="1"/>
  <c r="C7" i="1"/>
  <c r="C2" i="1"/>
</calcChain>
</file>

<file path=xl/sharedStrings.xml><?xml version="1.0" encoding="utf-8"?>
<sst xmlns="http://schemas.openxmlformats.org/spreadsheetml/2006/main" count="104" uniqueCount="69">
  <si>
    <t>Csomag</t>
  </si>
  <si>
    <t>Ár</t>
  </si>
  <si>
    <t>kWh</t>
  </si>
  <si>
    <t>Partner</t>
  </si>
  <si>
    <t>Cyeb EM</t>
  </si>
  <si>
    <t>Cyeb EK</t>
  </si>
  <si>
    <t>SEFE</t>
  </si>
  <si>
    <t>AXPO Bu</t>
  </si>
  <si>
    <t>Nitor</t>
  </si>
  <si>
    <t>MVM</t>
  </si>
  <si>
    <t>Árbevétel</t>
  </si>
  <si>
    <t>pénzügyi évre</t>
  </si>
  <si>
    <t>kapacitásdíj</t>
  </si>
  <si>
    <t>pénzügyi bevétel (kölcsöndíj)</t>
  </si>
  <si>
    <t>Mennyiség</t>
  </si>
  <si>
    <t>Nyertes ajánlat</t>
  </si>
  <si>
    <t>Kapacitásdíj</t>
  </si>
  <si>
    <t>Kölcsöndíj</t>
  </si>
  <si>
    <t>CYEB EK</t>
  </si>
  <si>
    <t>2026 Kapacitásdíj</t>
  </si>
  <si>
    <t>2026 Kölcsöndíj</t>
  </si>
  <si>
    <t>2027 Kapacitásdíj</t>
  </si>
  <si>
    <t>2027 Kölcsöndíj</t>
  </si>
  <si>
    <t>CYEB EM</t>
  </si>
  <si>
    <t>Uniper</t>
  </si>
  <si>
    <t>A Magyar Földgáztároló Zrt. elérhető szabad és lekötött tárolói kapacitásai a következő 10 évre</t>
  </si>
  <si>
    <t>Hungarian Gas Storage Ltd.'s available free and booked storage capacities for the next 10 storage year</t>
  </si>
  <si>
    <r>
      <t>Év /</t>
    </r>
    <r>
      <rPr>
        <b/>
        <sz val="8"/>
        <color indexed="8"/>
        <rFont val="Arial CE"/>
        <charset val="238"/>
      </rPr>
      <t xml:space="preserve"> </t>
    </r>
    <r>
      <rPr>
        <b/>
        <i/>
        <sz val="8"/>
        <color indexed="8"/>
        <rFont val="Arial CE"/>
        <charset val="238"/>
      </rPr>
      <t>Year</t>
    </r>
  </si>
  <si>
    <r>
      <t xml:space="preserve">         Mobilkapacitás (kWh) / </t>
    </r>
    <r>
      <rPr>
        <b/>
        <i/>
        <sz val="8"/>
        <color indexed="8"/>
        <rFont val="Arial CE"/>
        <charset val="238"/>
      </rPr>
      <t>Working gas capacity (kWh)</t>
    </r>
  </si>
  <si>
    <r>
      <t>Betárolási kapacitás (kWh/nap) /</t>
    </r>
    <r>
      <rPr>
        <b/>
        <i/>
        <sz val="8"/>
        <color indexed="8"/>
        <rFont val="Arial CE"/>
        <charset val="238"/>
      </rPr>
      <t xml:space="preserve"> 
Injection capacity (kWh/day)</t>
    </r>
  </si>
  <si>
    <r>
      <t xml:space="preserve">Kitárolási kapacitás (kWh/nap) / 
</t>
    </r>
    <r>
      <rPr>
        <b/>
        <i/>
        <sz val="8"/>
        <color indexed="8"/>
        <rFont val="Arial CE"/>
        <charset val="238"/>
      </rPr>
      <t>Withdrawal capacity (kWh/day)</t>
    </r>
  </si>
  <si>
    <r>
      <t>szabad alap/</t>
    </r>
    <r>
      <rPr>
        <b/>
        <i/>
        <sz val="8"/>
        <rFont val="Arial"/>
        <family val="2"/>
        <charset val="238"/>
      </rPr>
      <t xml:space="preserve"> free basic</t>
    </r>
  </si>
  <si>
    <t>szabad addícionális*/
free additional*</t>
  </si>
  <si>
    <r>
      <t xml:space="preserve">lekötött/ </t>
    </r>
    <r>
      <rPr>
        <b/>
        <i/>
        <sz val="8"/>
        <color indexed="8"/>
        <rFont val="Arial CE"/>
        <charset val="238"/>
      </rPr>
      <t>booked</t>
    </r>
  </si>
  <si>
    <r>
      <t>szabad/</t>
    </r>
    <r>
      <rPr>
        <b/>
        <i/>
        <sz val="8"/>
        <rFont val="Arial"/>
        <family val="2"/>
        <charset val="238"/>
      </rPr>
      <t xml:space="preserve"> free</t>
    </r>
  </si>
  <si>
    <t>2025/2026</t>
  </si>
  <si>
    <t>2026/2027</t>
  </si>
  <si>
    <t>2027/2028</t>
  </si>
  <si>
    <t>2028/2029</t>
  </si>
  <si>
    <t>2029/2030</t>
  </si>
  <si>
    <t>2030/2031</t>
  </si>
  <si>
    <t>2031/2032</t>
  </si>
  <si>
    <t>2032/2033</t>
  </si>
  <si>
    <t>2033/2034</t>
  </si>
  <si>
    <t>2034/2035</t>
  </si>
  <si>
    <t>2035/2036</t>
  </si>
  <si>
    <t>A Magyar Földgáztároló Zrt. elérhető szabad és lekötött tárolói kapacitásai 2026. márciustól és a következő 17 hónapban</t>
  </si>
  <si>
    <t>Hungarian Gas Storage Ltd.'s available free and booked storage capacities for March 2026 and for the next 17 months</t>
  </si>
  <si>
    <t>03/2026</t>
  </si>
  <si>
    <t>04/2026</t>
  </si>
  <si>
    <t>05/2026</t>
  </si>
  <si>
    <t>06/2026</t>
  </si>
  <si>
    <t>07/2026</t>
  </si>
  <si>
    <t>08/2026</t>
  </si>
  <si>
    <t>09/2026</t>
  </si>
  <si>
    <t>10/2026</t>
  </si>
  <si>
    <t>11/2026</t>
  </si>
  <si>
    <t>12/2026</t>
  </si>
  <si>
    <t>01/2027</t>
  </si>
  <si>
    <t>02/2027</t>
  </si>
  <si>
    <t>03/2027</t>
  </si>
  <si>
    <t>04/2027</t>
  </si>
  <si>
    <t>05/2027</t>
  </si>
  <si>
    <t>06/2027</t>
  </si>
  <si>
    <t>07/2027</t>
  </si>
  <si>
    <t>08/2027</t>
  </si>
  <si>
    <t>09/2027</t>
  </si>
  <si>
    <t xml:space="preserve">* H3875/2024 számú működési engedély alapján kizárólag árverés keretében értékesíthető a műszaki feltételek rendelkezésre állása esetén; MFGT köteles az addicionális kapacitás érvényességének feltételeiről az árverés meghirdetésében tájékoztatást adni. </t>
  </si>
  <si>
    <t>* Can be offered only on capacity auction, if the technical conditions allow, according to the amendment of operational lincense No. H3875/2024; HGS is obliged to define the rules of the availibilty of the additional capacity in the announcement.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</si>
</sst>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.0_-;\-* #,##0.0_-;_-* &quot;-&quot;??_-;_-@_-"/>
    <numFmt numFmtId="165" formatCode="_-* #,##0_-;\-* #,##0_-;_-* &quot;-&quot;??_-;_-@_-"/>
    <numFmt numFmtId="166" formatCode="_-* #,##0.00\ _F_t_-;\-* #,##0.00\ _F_t_-;_-* &quot;-&quot;??\ _F_t_-;_-@_-"/>
    <numFmt numFmtId="167" formatCode="#,##0&quot; Ft&quot;"/>
  </numFmts>
  <fonts count="13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b/>
      <sz val="11"/>
      <color rgb="FFFF0000"/>
      <name val="Aptos Narrow"/>
      <family val="2"/>
      <scheme val="minor"/>
    </font>
    <font>
      <b/>
      <sz val="10"/>
      <color theme="0"/>
      <name val="Arial"/>
      <family val="2"/>
      <charset val="238"/>
    </font>
    <font>
      <b/>
      <i/>
      <sz val="10"/>
      <color theme="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8"/>
      <color indexed="8"/>
      <name val="Arial CE"/>
      <family val="2"/>
      <charset val="238"/>
    </font>
    <font>
      <b/>
      <sz val="8"/>
      <color indexed="8"/>
      <name val="Arial CE"/>
      <charset val="238"/>
    </font>
    <font>
      <b/>
      <i/>
      <sz val="8"/>
      <color indexed="8"/>
      <name val="Arial CE"/>
      <charset val="238"/>
    </font>
    <font>
      <b/>
      <sz val="8"/>
      <name val="Arial"/>
      <family val="2"/>
      <charset val="238"/>
    </font>
    <font>
      <b/>
      <i/>
      <sz val="8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5" fillId="0" borderId="0"/>
    <xf numFmtId="166" fontId="12" fillId="0" borderId="0" applyFont="0" applyFill="0" applyBorder="0" applyAlignment="0" applyProtection="0"/>
  </cellStyleXfs>
  <cellXfs count="59">
    <xf numFmtId="0" fontId="0" fillId="0" borderId="0" xfId="0"/>
    <xf numFmtId="43" fontId="0" fillId="0" borderId="0" xfId="1" applyFont="1"/>
    <xf numFmtId="164" fontId="0" fillId="0" borderId="0" xfId="1" applyNumberFormat="1" applyFont="1"/>
    <xf numFmtId="165" fontId="0" fillId="0" borderId="0" xfId="1" applyNumberFormat="1" applyFont="1"/>
    <xf numFmtId="165" fontId="0" fillId="0" borderId="0" xfId="0" applyNumberFormat="1"/>
    <xf numFmtId="165" fontId="2" fillId="2" borderId="0" xfId="0" applyNumberFormat="1" applyFont="1" applyFill="1"/>
    <xf numFmtId="2" fontId="0" fillId="0" borderId="0" xfId="0" applyNumberFormat="1"/>
    <xf numFmtId="164" fontId="0" fillId="0" borderId="0" xfId="0" applyNumberFormat="1"/>
    <xf numFmtId="0" fontId="0" fillId="0" borderId="1" xfId="0" applyBorder="1"/>
    <xf numFmtId="167" fontId="0" fillId="0" borderId="1" xfId="1" applyNumberFormat="1" applyFont="1" applyBorder="1"/>
    <xf numFmtId="0" fontId="6" fillId="0" borderId="2" xfId="2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6" fillId="0" borderId="8" xfId="2" applyFont="1" applyBorder="1" applyAlignment="1">
      <alignment horizontal="center" vertical="center"/>
    </xf>
    <xf numFmtId="3" fontId="6" fillId="0" borderId="7" xfId="2" applyNumberFormat="1" applyFont="1" applyBorder="1" applyAlignment="1">
      <alignment horizontal="center" vertical="center"/>
    </xf>
    <xf numFmtId="3" fontId="6" fillId="0" borderId="1" xfId="2" applyNumberFormat="1" applyFont="1" applyBorder="1" applyAlignment="1">
      <alignment horizontal="center" vertical="center"/>
    </xf>
    <xf numFmtId="3" fontId="6" fillId="4" borderId="8" xfId="2" applyNumberFormat="1" applyFont="1" applyFill="1" applyBorder="1" applyAlignment="1">
      <alignment horizontal="center" vertical="center"/>
    </xf>
    <xf numFmtId="3" fontId="6" fillId="0" borderId="8" xfId="2" applyNumberFormat="1" applyFont="1" applyBorder="1" applyAlignment="1">
      <alignment horizontal="center" vertical="center"/>
    </xf>
    <xf numFmtId="3" fontId="6" fillId="4" borderId="7" xfId="2" applyNumberFormat="1" applyFont="1" applyFill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3" fontId="6" fillId="0" borderId="10" xfId="2" applyNumberFormat="1" applyFont="1" applyBorder="1" applyAlignment="1">
      <alignment horizontal="center" vertical="center"/>
    </xf>
    <xf numFmtId="3" fontId="6" fillId="0" borderId="11" xfId="2" applyNumberFormat="1" applyFont="1" applyBorder="1" applyAlignment="1">
      <alignment horizontal="center" vertical="center"/>
    </xf>
    <xf numFmtId="3" fontId="6" fillId="0" borderId="12" xfId="2" applyNumberFormat="1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3" fontId="6" fillId="0" borderId="14" xfId="2" applyNumberFormat="1" applyFont="1" applyBorder="1" applyAlignment="1">
      <alignment horizontal="center" vertical="center"/>
    </xf>
    <xf numFmtId="3" fontId="6" fillId="0" borderId="15" xfId="2" applyNumberFormat="1" applyFont="1" applyBorder="1" applyAlignment="1">
      <alignment horizontal="center" vertical="center"/>
    </xf>
    <xf numFmtId="3" fontId="6" fillId="0" borderId="16" xfId="2" applyNumberFormat="1" applyFont="1" applyBorder="1" applyAlignment="1">
      <alignment horizontal="center" vertical="center"/>
    </xf>
    <xf numFmtId="0" fontId="9" fillId="4" borderId="9" xfId="0" applyFont="1" applyFill="1" applyBorder="1" applyAlignment="1">
      <alignment horizontal="center" vertical="center"/>
    </xf>
    <xf numFmtId="3" fontId="6" fillId="4" borderId="10" xfId="2" applyNumberFormat="1" applyFont="1" applyFill="1" applyBorder="1" applyAlignment="1">
      <alignment horizontal="center" vertical="center"/>
    </xf>
    <xf numFmtId="3" fontId="6" fillId="4" borderId="17" xfId="2" applyNumberFormat="1" applyFont="1" applyFill="1" applyBorder="1" applyAlignment="1">
      <alignment horizontal="center" vertical="center"/>
    </xf>
    <xf numFmtId="3" fontId="6" fillId="4" borderId="12" xfId="2" applyNumberFormat="1" applyFont="1" applyFill="1" applyBorder="1" applyAlignment="1">
      <alignment horizontal="center" vertical="center"/>
    </xf>
    <xf numFmtId="3" fontId="6" fillId="4" borderId="22" xfId="2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3" fontId="6" fillId="4" borderId="24" xfId="2" applyNumberFormat="1" applyFont="1" applyFill="1" applyBorder="1" applyAlignment="1">
      <alignment horizontal="center" vertical="center"/>
    </xf>
    <xf numFmtId="3" fontId="6" fillId="4" borderId="25" xfId="2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3" borderId="0" xfId="0" applyFont="1" applyFill="1" applyAlignment="1">
      <alignment horizontal="left" wrapText="1"/>
    </xf>
    <xf numFmtId="0" fontId="6" fillId="0" borderId="3" xfId="2" applyFont="1" applyBorder="1" applyAlignment="1">
      <alignment horizontal="center" vertical="center" wrapText="1"/>
    </xf>
    <xf numFmtId="0" fontId="6" fillId="0" borderId="4" xfId="2" applyFont="1" applyBorder="1" applyAlignment="1">
      <alignment horizontal="center" vertical="center" wrapText="1"/>
    </xf>
    <xf numFmtId="0" fontId="6" fillId="0" borderId="5" xfId="2" applyFont="1" applyBorder="1" applyAlignment="1">
      <alignment horizontal="center" vertical="center" wrapText="1"/>
    </xf>
    <xf numFmtId="0" fontId="3" fillId="3" borderId="0" xfId="0" applyFont="1" applyFill="1" applyAlignment="1">
      <alignment horizontal="left" wrapText="1"/>
    </xf>
    <xf numFmtId="0" fontId="9" fillId="0" borderId="2" xfId="0" applyFont="1" applyFill="1" applyBorder="1" applyAlignment="1">
      <alignment horizontal="center" vertical="center"/>
    </xf>
    <xf numFmtId="3" fontId="6" fillId="0" borderId="18" xfId="2" applyNumberFormat="1" applyFont="1" applyFill="1" applyBorder="1" applyAlignment="1">
      <alignment horizontal="center" vertical="center"/>
    </xf>
    <xf numFmtId="3" fontId="6" fillId="0" borderId="19" xfId="2" applyNumberFormat="1" applyFont="1" applyFill="1" applyBorder="1" applyAlignment="1">
      <alignment horizontal="center" vertical="center"/>
    </xf>
    <xf numFmtId="3" fontId="6" fillId="0" borderId="20" xfId="2" applyNumberFormat="1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3" fontId="6" fillId="0" borderId="21" xfId="2" applyNumberFormat="1" applyFont="1" applyFill="1" applyBorder="1" applyAlignment="1">
      <alignment horizontal="center" vertical="center"/>
    </xf>
    <xf numFmtId="3" fontId="6" fillId="0" borderId="1" xfId="2" applyNumberFormat="1" applyFont="1" applyFill="1" applyBorder="1" applyAlignment="1">
      <alignment horizontal="center" vertical="center"/>
    </xf>
    <xf numFmtId="3" fontId="6" fillId="0" borderId="8" xfId="2" applyNumberFormat="1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/>
    </xf>
    <xf numFmtId="3" fontId="6" fillId="0" borderId="22" xfId="2" applyNumberFormat="1" applyFont="1" applyFill="1" applyBorder="1" applyAlignment="1">
      <alignment horizontal="center" vertical="center"/>
    </xf>
    <xf numFmtId="3" fontId="6" fillId="0" borderId="11" xfId="2" applyNumberFormat="1" applyFont="1" applyFill="1" applyBorder="1" applyAlignment="1">
      <alignment horizontal="center" vertical="center"/>
    </xf>
    <xf numFmtId="3" fontId="6" fillId="0" borderId="12" xfId="2" applyNumberFormat="1" applyFont="1" applyFill="1" applyBorder="1" applyAlignment="1">
      <alignment horizontal="center" vertical="center"/>
    </xf>
    <xf numFmtId="0" fontId="9" fillId="0" borderId="13" xfId="0" applyFont="1" applyFill="1" applyBorder="1" applyAlignment="1">
      <alignment horizontal="center" vertical="center"/>
    </xf>
    <xf numFmtId="3" fontId="6" fillId="0" borderId="23" xfId="2" applyNumberFormat="1" applyFont="1" applyFill="1" applyBorder="1" applyAlignment="1">
      <alignment horizontal="center" vertical="center"/>
    </xf>
    <xf numFmtId="3" fontId="6" fillId="0" borderId="15" xfId="2" applyNumberFormat="1" applyFont="1" applyFill="1" applyBorder="1" applyAlignment="1">
      <alignment horizontal="center" vertical="center"/>
    </xf>
    <xf numFmtId="3" fontId="6" fillId="0" borderId="16" xfId="2" applyNumberFormat="1" applyFont="1" applyFill="1" applyBorder="1" applyAlignment="1">
      <alignment horizontal="center" vertical="center"/>
    </xf>
    <xf numFmtId="3" fontId="6" fillId="0" borderId="14" xfId="2" applyNumberFormat="1" applyFont="1" applyFill="1" applyBorder="1" applyAlignment="1">
      <alignment horizontal="center" vertical="center"/>
    </xf>
  </cellXfs>
  <cellStyles count="4">
    <cellStyle name="Ezres" xfId="1" builtinId="3"/>
    <cellStyle name="Ezres 3" xfId="3" xr:uid="{BCEB0497-DD96-4126-A94D-D891112CA031}"/>
    <cellStyle name="Normál" xfId="0" builtinId="0"/>
    <cellStyle name="Normál_Munka1" xfId="2" xr:uid="{6C3720F0-EB95-4F7A-8A7B-0F5C69F137C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161142-1C73-4DB8-8D68-BA91B65B6C8D}">
  <dimension ref="A1:G8"/>
  <sheetViews>
    <sheetView workbookViewId="0">
      <selection activeCell="B2" sqref="B2:B7"/>
    </sheetView>
  </sheetViews>
  <sheetFormatPr defaultRowHeight="15" x14ac:dyDescent="0.25"/>
  <cols>
    <col min="2" max="2" width="9.42578125" bestFit="1" customWidth="1"/>
    <col min="3" max="3" width="15" bestFit="1" customWidth="1"/>
    <col min="5" max="5" width="13.85546875" bestFit="1" customWidth="1"/>
    <col min="7" max="7" width="12.85546875" bestFit="1" customWidth="1"/>
  </cols>
  <sheetData>
    <row r="1" spans="1:7" x14ac:dyDescent="0.25">
      <c r="A1" t="s">
        <v>3</v>
      </c>
      <c r="B1" t="s">
        <v>0</v>
      </c>
      <c r="C1" t="s">
        <v>2</v>
      </c>
      <c r="D1" t="s">
        <v>1</v>
      </c>
      <c r="E1" t="s">
        <v>10</v>
      </c>
      <c r="G1" s="3">
        <v>1000000</v>
      </c>
    </row>
    <row r="2" spans="1:7" x14ac:dyDescent="0.25">
      <c r="A2" t="s">
        <v>4</v>
      </c>
      <c r="B2">
        <v>100</v>
      </c>
      <c r="C2" s="3">
        <f>B2*$G$1</f>
        <v>100000000</v>
      </c>
      <c r="D2">
        <v>4.9800000000000004</v>
      </c>
      <c r="E2" s="4">
        <f>C2*D2</f>
        <v>498000000.00000006</v>
      </c>
    </row>
    <row r="3" spans="1:7" x14ac:dyDescent="0.25">
      <c r="A3" t="s">
        <v>5</v>
      </c>
      <c r="B3">
        <v>100</v>
      </c>
      <c r="C3" s="3">
        <f t="shared" ref="C3:C7" si="0">B3*$G$1</f>
        <v>100000000</v>
      </c>
      <c r="D3">
        <v>4.78</v>
      </c>
      <c r="E3" s="4">
        <f t="shared" ref="E3:E7" si="1">C3*D3</f>
        <v>478000000</v>
      </c>
    </row>
    <row r="4" spans="1:7" x14ac:dyDescent="0.25">
      <c r="A4" t="s">
        <v>6</v>
      </c>
      <c r="B4">
        <v>300</v>
      </c>
      <c r="C4" s="3">
        <f t="shared" si="0"/>
        <v>300000000</v>
      </c>
      <c r="D4">
        <v>3.8</v>
      </c>
      <c r="E4" s="4">
        <f t="shared" si="1"/>
        <v>1140000000</v>
      </c>
    </row>
    <row r="5" spans="1:7" x14ac:dyDescent="0.25">
      <c r="A5" t="s">
        <v>7</v>
      </c>
      <c r="B5">
        <v>400</v>
      </c>
      <c r="C5" s="3">
        <f t="shared" si="0"/>
        <v>400000000</v>
      </c>
      <c r="D5">
        <v>3.78</v>
      </c>
      <c r="E5" s="4">
        <f t="shared" si="1"/>
        <v>1512000000</v>
      </c>
    </row>
    <row r="6" spans="1:7" x14ac:dyDescent="0.25">
      <c r="A6" t="s">
        <v>8</v>
      </c>
      <c r="B6">
        <v>254</v>
      </c>
      <c r="C6" s="3">
        <f t="shared" si="0"/>
        <v>254000000</v>
      </c>
      <c r="D6">
        <v>2.92</v>
      </c>
      <c r="E6" s="4">
        <f t="shared" si="1"/>
        <v>741680000</v>
      </c>
    </row>
    <row r="7" spans="1:7" x14ac:dyDescent="0.25">
      <c r="A7" t="s">
        <v>9</v>
      </c>
      <c r="B7">
        <v>100</v>
      </c>
      <c r="C7" s="3">
        <f t="shared" si="0"/>
        <v>100000000</v>
      </c>
      <c r="D7">
        <v>2.7</v>
      </c>
      <c r="E7" s="4">
        <f t="shared" si="1"/>
        <v>270000000</v>
      </c>
    </row>
    <row r="8" spans="1:7" x14ac:dyDescent="0.25">
      <c r="B8" s="3">
        <f>SUM(B2:B7)</f>
        <v>1254</v>
      </c>
      <c r="E8" s="5">
        <f>SUM(E2:E7)</f>
        <v>4639680000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1C5BC5-537A-4987-98D4-8E2A7E034E7D}">
  <dimension ref="A1:N18"/>
  <sheetViews>
    <sheetView workbookViewId="0">
      <selection activeCell="L2" sqref="L2:L5"/>
    </sheetView>
  </sheetViews>
  <sheetFormatPr defaultRowHeight="15" x14ac:dyDescent="0.25"/>
  <cols>
    <col min="1" max="1" width="5" bestFit="1" customWidth="1"/>
    <col min="2" max="2" width="12.7109375" bestFit="1" customWidth="1"/>
    <col min="3" max="3" width="27" bestFit="1" customWidth="1"/>
    <col min="6" max="6" width="8.28515625" bestFit="1" customWidth="1"/>
    <col min="7" max="7" width="15" bestFit="1" customWidth="1"/>
    <col min="8" max="8" width="14.42578125" bestFit="1" customWidth="1"/>
    <col min="9" max="9" width="12.140625" bestFit="1" customWidth="1"/>
    <col min="10" max="10" width="10.42578125" bestFit="1" customWidth="1"/>
    <col min="11" max="11" width="16.85546875" bestFit="1" customWidth="1"/>
    <col min="12" max="12" width="15.140625" bestFit="1" customWidth="1"/>
    <col min="13" max="13" width="16.85546875" bestFit="1" customWidth="1"/>
    <col min="14" max="14" width="16.42578125" bestFit="1" customWidth="1"/>
  </cols>
  <sheetData>
    <row r="1" spans="1:14" x14ac:dyDescent="0.25">
      <c r="A1">
        <v>2026</v>
      </c>
      <c r="B1" s="36" t="s">
        <v>11</v>
      </c>
      <c r="C1" t="s">
        <v>12</v>
      </c>
      <c r="F1" t="s">
        <v>3</v>
      </c>
      <c r="G1" t="s">
        <v>14</v>
      </c>
      <c r="H1" t="s">
        <v>15</v>
      </c>
      <c r="I1" t="s">
        <v>16</v>
      </c>
      <c r="J1" t="s">
        <v>17</v>
      </c>
      <c r="K1" t="s">
        <v>19</v>
      </c>
      <c r="L1" t="s">
        <v>20</v>
      </c>
      <c r="M1" t="s">
        <v>21</v>
      </c>
      <c r="N1" t="s">
        <v>22</v>
      </c>
    </row>
    <row r="2" spans="1:14" x14ac:dyDescent="0.25">
      <c r="A2">
        <v>2027</v>
      </c>
      <c r="B2" s="36"/>
      <c r="C2" t="s">
        <v>13</v>
      </c>
      <c r="F2" t="s">
        <v>18</v>
      </c>
      <c r="G2" s="3">
        <v>100000000</v>
      </c>
      <c r="H2" s="1">
        <v>2.5</v>
      </c>
      <c r="I2" s="1">
        <v>0.7</v>
      </c>
      <c r="J2" s="1">
        <v>1.8</v>
      </c>
      <c r="K2" s="2">
        <f>G2/12*9*I2</f>
        <v>52500000</v>
      </c>
      <c r="L2" s="2">
        <f>G2/12*9*J2</f>
        <v>135000000</v>
      </c>
      <c r="M2" s="3"/>
      <c r="N2" s="3"/>
    </row>
    <row r="3" spans="1:14" x14ac:dyDescent="0.25">
      <c r="F3" t="s">
        <v>23</v>
      </c>
      <c r="G3" s="3">
        <v>100000000</v>
      </c>
      <c r="H3" s="1">
        <v>2.72</v>
      </c>
      <c r="I3" s="1">
        <v>0.7</v>
      </c>
      <c r="J3" s="1">
        <v>2.02</v>
      </c>
      <c r="K3" s="2">
        <f>G3/12*9*I3</f>
        <v>52500000</v>
      </c>
      <c r="L3" s="2">
        <f>G3/12*9*J3</f>
        <v>151500000</v>
      </c>
      <c r="M3" s="3"/>
      <c r="N3" s="3"/>
    </row>
    <row r="4" spans="1:14" x14ac:dyDescent="0.25">
      <c r="F4" t="s">
        <v>24</v>
      </c>
      <c r="G4" s="3">
        <v>600000000</v>
      </c>
      <c r="H4" s="1">
        <v>2.73</v>
      </c>
      <c r="I4" s="2">
        <v>0.7</v>
      </c>
      <c r="J4" s="2">
        <v>2.0299999999999998</v>
      </c>
      <c r="K4" s="2">
        <f>G4/12*9*I4</f>
        <v>315000000</v>
      </c>
      <c r="L4" s="2">
        <f>G4/12*9*J4</f>
        <v>913499999.99999988</v>
      </c>
      <c r="M4" s="3"/>
      <c r="N4" s="3"/>
    </row>
    <row r="5" spans="1:14" x14ac:dyDescent="0.25">
      <c r="F5" t="s">
        <v>24</v>
      </c>
      <c r="G5" s="3">
        <v>454000000</v>
      </c>
      <c r="H5" s="1">
        <v>2.4699999999999998</v>
      </c>
      <c r="I5" s="1">
        <v>0.7</v>
      </c>
      <c r="J5" s="1">
        <v>1.77</v>
      </c>
      <c r="K5" s="2">
        <f>G5/12*9*I5</f>
        <v>238349999.99999997</v>
      </c>
      <c r="L5" s="2">
        <f>G5/12*9*J5</f>
        <v>602685000</v>
      </c>
      <c r="M5" s="3"/>
      <c r="N5" s="3"/>
    </row>
    <row r="6" spans="1:14" x14ac:dyDescent="0.25">
      <c r="F6" t="s">
        <v>3</v>
      </c>
      <c r="G6" t="s">
        <v>14</v>
      </c>
      <c r="H6" t="s">
        <v>15</v>
      </c>
      <c r="I6" t="s">
        <v>16</v>
      </c>
      <c r="J6" t="s">
        <v>17</v>
      </c>
      <c r="K6" t="s">
        <v>19</v>
      </c>
      <c r="L6" t="s">
        <v>20</v>
      </c>
      <c r="M6" t="s">
        <v>21</v>
      </c>
      <c r="N6" t="s">
        <v>22</v>
      </c>
    </row>
    <row r="7" spans="1:14" x14ac:dyDescent="0.25">
      <c r="F7" t="s">
        <v>4</v>
      </c>
      <c r="G7" s="3">
        <v>100000000</v>
      </c>
      <c r="H7" s="6">
        <v>4.9800000000000004</v>
      </c>
      <c r="I7" s="1">
        <v>0.95</v>
      </c>
      <c r="J7" s="1">
        <v>4.03</v>
      </c>
      <c r="K7" s="2">
        <f>G7*I7/12*3</f>
        <v>23750000</v>
      </c>
      <c r="L7" s="2">
        <f>G7*J7/12*3</f>
        <v>100750000</v>
      </c>
      <c r="M7" s="3">
        <f>G7*I7/12*9</f>
        <v>71250000</v>
      </c>
      <c r="N7" s="3">
        <f>G7*J7/12*9</f>
        <v>302250000</v>
      </c>
    </row>
    <row r="8" spans="1:14" x14ac:dyDescent="0.25">
      <c r="F8" t="s">
        <v>5</v>
      </c>
      <c r="G8" s="3">
        <v>100000000</v>
      </c>
      <c r="H8" s="6">
        <v>4.78</v>
      </c>
      <c r="I8" s="1">
        <v>0.95</v>
      </c>
      <c r="J8" s="1">
        <v>3.83</v>
      </c>
      <c r="K8" s="2">
        <f t="shared" ref="K8:K12" si="0">G8*I8/12*3</f>
        <v>23750000</v>
      </c>
      <c r="L8" s="2">
        <f t="shared" ref="L8:L12" si="1">G8*J8/12*3</f>
        <v>95750000</v>
      </c>
      <c r="M8" s="3">
        <f t="shared" ref="M8:M12" si="2">G8*I8/12*9</f>
        <v>71250000</v>
      </c>
      <c r="N8" s="3">
        <f t="shared" ref="N8:N12" si="3">G8*J8/12*9</f>
        <v>287250000</v>
      </c>
    </row>
    <row r="9" spans="1:14" x14ac:dyDescent="0.25">
      <c r="F9" t="s">
        <v>6</v>
      </c>
      <c r="G9" s="3">
        <v>300000000</v>
      </c>
      <c r="H9" s="6">
        <v>3.8</v>
      </c>
      <c r="I9" s="1">
        <v>0.95</v>
      </c>
      <c r="J9" s="1">
        <v>2.8499999999999996</v>
      </c>
      <c r="K9" s="2">
        <f t="shared" si="0"/>
        <v>71250000</v>
      </c>
      <c r="L9" s="2">
        <f t="shared" si="1"/>
        <v>213749999.99999994</v>
      </c>
      <c r="M9" s="3">
        <f t="shared" si="2"/>
        <v>213750000</v>
      </c>
      <c r="N9" s="3">
        <f t="shared" si="3"/>
        <v>641249999.99999988</v>
      </c>
    </row>
    <row r="10" spans="1:14" x14ac:dyDescent="0.25">
      <c r="F10" t="s">
        <v>7</v>
      </c>
      <c r="G10" s="3">
        <v>400000000</v>
      </c>
      <c r="H10" s="6">
        <v>3.78</v>
      </c>
      <c r="I10" s="1">
        <v>0.95</v>
      </c>
      <c r="J10" s="1">
        <v>2.83</v>
      </c>
      <c r="K10" s="2">
        <f t="shared" si="0"/>
        <v>95000000</v>
      </c>
      <c r="L10" s="2">
        <f t="shared" si="1"/>
        <v>283000000</v>
      </c>
      <c r="M10" s="3">
        <f t="shared" si="2"/>
        <v>285000000</v>
      </c>
      <c r="N10" s="3">
        <f t="shared" si="3"/>
        <v>849000000</v>
      </c>
    </row>
    <row r="11" spans="1:14" x14ac:dyDescent="0.25">
      <c r="F11" t="s">
        <v>8</v>
      </c>
      <c r="G11" s="3">
        <v>254000000</v>
      </c>
      <c r="H11" s="6">
        <v>2.92</v>
      </c>
      <c r="I11" s="1">
        <v>0.95</v>
      </c>
      <c r="J11" s="1">
        <v>1.97</v>
      </c>
      <c r="K11" s="2">
        <f t="shared" si="0"/>
        <v>60325000</v>
      </c>
      <c r="L11" s="2">
        <f t="shared" si="1"/>
        <v>125095000</v>
      </c>
      <c r="M11" s="3">
        <f t="shared" si="2"/>
        <v>180975000</v>
      </c>
      <c r="N11" s="3">
        <f t="shared" si="3"/>
        <v>375285000</v>
      </c>
    </row>
    <row r="12" spans="1:14" x14ac:dyDescent="0.25">
      <c r="F12" t="s">
        <v>9</v>
      </c>
      <c r="G12" s="3">
        <v>100000000</v>
      </c>
      <c r="H12" s="6">
        <v>2.7</v>
      </c>
      <c r="I12" s="1">
        <v>0.95</v>
      </c>
      <c r="J12" s="1">
        <v>1.7500000000000002</v>
      </c>
      <c r="K12" s="2">
        <f t="shared" si="0"/>
        <v>23750000</v>
      </c>
      <c r="L12" s="2">
        <f t="shared" si="1"/>
        <v>43750000.000000007</v>
      </c>
      <c r="M12" s="3">
        <f t="shared" si="2"/>
        <v>71250000</v>
      </c>
      <c r="N12" s="3">
        <f t="shared" si="3"/>
        <v>131250000.00000003</v>
      </c>
    </row>
    <row r="13" spans="1:14" x14ac:dyDescent="0.25">
      <c r="K13" s="7">
        <f>SUM(K7:K12)</f>
        <v>297825000</v>
      </c>
      <c r="L13" s="7">
        <f t="shared" ref="L13:N13" si="4">SUM(L7:L12)</f>
        <v>862095000</v>
      </c>
      <c r="M13" s="7">
        <f t="shared" si="4"/>
        <v>893475000</v>
      </c>
      <c r="N13" s="7">
        <f t="shared" si="4"/>
        <v>2586285000</v>
      </c>
    </row>
    <row r="14" spans="1:14" x14ac:dyDescent="0.25">
      <c r="M14" s="3"/>
      <c r="N14" s="3"/>
    </row>
    <row r="15" spans="1:14" x14ac:dyDescent="0.25">
      <c r="M15" s="3"/>
      <c r="N15" s="3"/>
    </row>
    <row r="16" spans="1:14" x14ac:dyDescent="0.25">
      <c r="M16" s="3"/>
      <c r="N16" s="3"/>
    </row>
    <row r="17" spans="11:14" x14ac:dyDescent="0.25">
      <c r="K17" s="8" t="s">
        <v>19</v>
      </c>
      <c r="L17" s="8" t="s">
        <v>20</v>
      </c>
      <c r="M17" s="8" t="s">
        <v>21</v>
      </c>
      <c r="N17" s="8" t="s">
        <v>22</v>
      </c>
    </row>
    <row r="18" spans="11:14" x14ac:dyDescent="0.25">
      <c r="K18" s="9">
        <v>297825000</v>
      </c>
      <c r="L18" s="9">
        <v>862095000</v>
      </c>
      <c r="M18" s="9">
        <v>893475000</v>
      </c>
      <c r="N18" s="9">
        <v>2586285000</v>
      </c>
    </row>
  </sheetData>
  <mergeCells count="1">
    <mergeCell ref="B1:B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75F289-4877-4527-A702-383099E3A326}">
  <dimension ref="A1:H41"/>
  <sheetViews>
    <sheetView tabSelected="1" workbookViewId="0">
      <selection activeCell="E24" sqref="E24"/>
    </sheetView>
  </sheetViews>
  <sheetFormatPr defaultColWidth="8.85546875" defaultRowHeight="15" x14ac:dyDescent="0.25"/>
  <cols>
    <col min="1" max="1" width="21.28515625" customWidth="1"/>
    <col min="2" max="2" width="18.85546875" customWidth="1"/>
    <col min="3" max="4" width="17.42578125" customWidth="1"/>
    <col min="5" max="5" width="19.42578125" bestFit="1" customWidth="1"/>
    <col min="6" max="8" width="17.42578125" customWidth="1"/>
  </cols>
  <sheetData>
    <row r="1" spans="1:8" x14ac:dyDescent="0.25">
      <c r="A1" s="41" t="s">
        <v>25</v>
      </c>
      <c r="B1" s="41"/>
      <c r="C1" s="41"/>
      <c r="D1" s="41"/>
      <c r="E1" s="41"/>
      <c r="F1" s="41"/>
      <c r="G1" s="41"/>
      <c r="H1" s="41"/>
    </row>
    <row r="2" spans="1:8" ht="15.75" thickBot="1" x14ac:dyDescent="0.3">
      <c r="A2" s="37" t="s">
        <v>26</v>
      </c>
      <c r="B2" s="37"/>
      <c r="C2" s="37"/>
      <c r="D2" s="37"/>
      <c r="E2" s="37"/>
      <c r="F2" s="37"/>
      <c r="G2" s="37"/>
      <c r="H2" s="37"/>
    </row>
    <row r="3" spans="1:8" ht="25.35" customHeight="1" x14ac:dyDescent="0.25">
      <c r="A3" s="10" t="s">
        <v>27</v>
      </c>
      <c r="B3" s="38" t="s">
        <v>28</v>
      </c>
      <c r="C3" s="39"/>
      <c r="D3" s="40"/>
      <c r="E3" s="38" t="s">
        <v>29</v>
      </c>
      <c r="F3" s="40"/>
      <c r="G3" s="38" t="s">
        <v>30</v>
      </c>
      <c r="H3" s="40"/>
    </row>
    <row r="4" spans="1:8" ht="33.75" x14ac:dyDescent="0.25">
      <c r="A4" s="11"/>
      <c r="B4" s="12" t="s">
        <v>31</v>
      </c>
      <c r="C4" s="13" t="s">
        <v>32</v>
      </c>
      <c r="D4" s="14" t="s">
        <v>33</v>
      </c>
      <c r="E4" s="12" t="s">
        <v>34</v>
      </c>
      <c r="F4" s="14" t="s">
        <v>33</v>
      </c>
      <c r="G4" s="12" t="s">
        <v>34</v>
      </c>
      <c r="H4" s="14" t="s">
        <v>33</v>
      </c>
    </row>
    <row r="5" spans="1:8" x14ac:dyDescent="0.25">
      <c r="A5" s="11" t="s">
        <v>35</v>
      </c>
      <c r="B5" s="15">
        <v>15609604.471099854</v>
      </c>
      <c r="C5" s="16">
        <v>4494000000</v>
      </c>
      <c r="D5" s="17">
        <v>47355568218.5289</v>
      </c>
      <c r="E5" s="15">
        <v>161851698</v>
      </c>
      <c r="F5" s="17">
        <v>189536302</v>
      </c>
      <c r="G5" s="15">
        <v>177504554</v>
      </c>
      <c r="H5" s="17">
        <v>355141446</v>
      </c>
    </row>
    <row r="6" spans="1:8" x14ac:dyDescent="0.25">
      <c r="A6" s="11" t="s">
        <v>36</v>
      </c>
      <c r="B6" s="15">
        <v>1463240693</v>
      </c>
      <c r="C6" s="16">
        <v>4494000000</v>
      </c>
      <c r="D6" s="18">
        <v>45907937130</v>
      </c>
      <c r="E6" s="15">
        <v>171847172</v>
      </c>
      <c r="F6" s="18">
        <v>179540828</v>
      </c>
      <c r="G6" s="34">
        <v>192260675</v>
      </c>
      <c r="H6" s="35">
        <v>340385325</v>
      </c>
    </row>
    <row r="7" spans="1:8" x14ac:dyDescent="0.25">
      <c r="A7" s="11" t="s">
        <v>37</v>
      </c>
      <c r="B7" s="19">
        <v>1361199786</v>
      </c>
      <c r="C7" s="16">
        <v>4494000000</v>
      </c>
      <c r="D7" s="17">
        <v>46009978037</v>
      </c>
      <c r="E7" s="32">
        <v>71710327</v>
      </c>
      <c r="F7" s="31">
        <v>279677673</v>
      </c>
      <c r="G7" s="32">
        <v>141047512</v>
      </c>
      <c r="H7" s="31">
        <v>391598488</v>
      </c>
    </row>
    <row r="8" spans="1:8" x14ac:dyDescent="0.25">
      <c r="A8" s="11" t="s">
        <v>38</v>
      </c>
      <c r="B8" s="19">
        <v>1437199786</v>
      </c>
      <c r="C8" s="16">
        <v>4494000000</v>
      </c>
      <c r="D8" s="17">
        <v>45933978037</v>
      </c>
      <c r="E8" s="19">
        <v>82536040</v>
      </c>
      <c r="F8" s="17">
        <v>268851960</v>
      </c>
      <c r="G8" s="15">
        <v>158891000</v>
      </c>
      <c r="H8" s="17">
        <v>373755000</v>
      </c>
    </row>
    <row r="9" spans="1:8" x14ac:dyDescent="0.25">
      <c r="A9" s="11" t="s">
        <v>39</v>
      </c>
      <c r="B9" s="15">
        <v>1977199786</v>
      </c>
      <c r="C9" s="16">
        <v>4494000000</v>
      </c>
      <c r="D9" s="18">
        <v>45393978037</v>
      </c>
      <c r="E9" s="15">
        <v>85814920</v>
      </c>
      <c r="F9" s="18">
        <v>265573080</v>
      </c>
      <c r="G9" s="15">
        <v>163427000</v>
      </c>
      <c r="H9" s="18">
        <v>369219000</v>
      </c>
    </row>
    <row r="10" spans="1:8" x14ac:dyDescent="0.25">
      <c r="A10" s="11" t="s">
        <v>40</v>
      </c>
      <c r="B10" s="15">
        <v>2187199786</v>
      </c>
      <c r="C10" s="16">
        <v>4494000000</v>
      </c>
      <c r="D10" s="18">
        <v>45183978037</v>
      </c>
      <c r="E10" s="15">
        <v>87090040</v>
      </c>
      <c r="F10" s="18">
        <v>264297960</v>
      </c>
      <c r="G10" s="15">
        <v>165191000</v>
      </c>
      <c r="H10" s="18">
        <v>367455000</v>
      </c>
    </row>
    <row r="11" spans="1:8" x14ac:dyDescent="0.25">
      <c r="A11" s="11" t="s">
        <v>41</v>
      </c>
      <c r="B11" s="15">
        <v>4217000000</v>
      </c>
      <c r="C11" s="16">
        <v>4494000000</v>
      </c>
      <c r="D11" s="18">
        <v>43154177823</v>
      </c>
      <c r="E11" s="15">
        <v>96971200</v>
      </c>
      <c r="F11" s="18">
        <v>254416800</v>
      </c>
      <c r="G11" s="15">
        <v>180686000</v>
      </c>
      <c r="H11" s="18">
        <v>351960000</v>
      </c>
    </row>
    <row r="12" spans="1:8" x14ac:dyDescent="0.25">
      <c r="A12" s="11" t="s">
        <v>42</v>
      </c>
      <c r="B12" s="15">
        <v>46117000000</v>
      </c>
      <c r="C12" s="16">
        <v>4494000000</v>
      </c>
      <c r="D12" s="18">
        <v>1254177823</v>
      </c>
      <c r="E12" s="15">
        <v>351388000</v>
      </c>
      <c r="F12" s="18">
        <v>0</v>
      </c>
      <c r="G12" s="15">
        <v>532646000</v>
      </c>
      <c r="H12" s="18">
        <v>0</v>
      </c>
    </row>
    <row r="13" spans="1:8" x14ac:dyDescent="0.25">
      <c r="A13" s="20" t="s">
        <v>43</v>
      </c>
      <c r="B13" s="21">
        <v>46117000000</v>
      </c>
      <c r="C13" s="22">
        <v>4494000000</v>
      </c>
      <c r="D13" s="23">
        <v>1254177823</v>
      </c>
      <c r="E13" s="21">
        <v>351388000</v>
      </c>
      <c r="F13" s="23">
        <v>0</v>
      </c>
      <c r="G13" s="21">
        <v>532646000</v>
      </c>
      <c r="H13" s="23">
        <v>0</v>
      </c>
    </row>
    <row r="14" spans="1:8" x14ac:dyDescent="0.25">
      <c r="A14" s="20" t="s">
        <v>44</v>
      </c>
      <c r="B14" s="21">
        <v>46117000000</v>
      </c>
      <c r="C14" s="22">
        <v>4494000000</v>
      </c>
      <c r="D14" s="23">
        <v>1254177823</v>
      </c>
      <c r="E14" s="21">
        <v>351388000</v>
      </c>
      <c r="F14" s="23">
        <v>0</v>
      </c>
      <c r="G14" s="21">
        <v>532646000</v>
      </c>
      <c r="H14" s="23">
        <v>0</v>
      </c>
    </row>
    <row r="15" spans="1:8" ht="15.75" thickBot="1" x14ac:dyDescent="0.3">
      <c r="A15" s="24" t="s">
        <v>45</v>
      </c>
      <c r="B15" s="25">
        <v>46117000000</v>
      </c>
      <c r="C15" s="26">
        <v>4494000000</v>
      </c>
      <c r="D15" s="27">
        <v>1254177823</v>
      </c>
      <c r="E15" s="25">
        <v>351388000</v>
      </c>
      <c r="F15" s="27">
        <v>0</v>
      </c>
      <c r="G15" s="25">
        <v>532646000</v>
      </c>
      <c r="H15" s="27">
        <v>0</v>
      </c>
    </row>
    <row r="16" spans="1:8" x14ac:dyDescent="0.25">
      <c r="E16" s="1"/>
    </row>
    <row r="17" spans="1:8" x14ac:dyDescent="0.25">
      <c r="A17" s="41" t="s">
        <v>46</v>
      </c>
      <c r="B17" s="41"/>
      <c r="C17" s="41"/>
      <c r="D17" s="41"/>
      <c r="E17" s="41"/>
      <c r="F17" s="41"/>
      <c r="G17" s="41"/>
      <c r="H17" s="41"/>
    </row>
    <row r="18" spans="1:8" ht="15.75" thickBot="1" x14ac:dyDescent="0.3">
      <c r="A18" s="37" t="s">
        <v>47</v>
      </c>
      <c r="B18" s="37"/>
      <c r="C18" s="37"/>
      <c r="D18" s="37"/>
      <c r="E18" s="37"/>
      <c r="F18" s="37"/>
      <c r="G18" s="37"/>
      <c r="H18" s="37"/>
    </row>
    <row r="19" spans="1:8" ht="25.35" customHeight="1" x14ac:dyDescent="0.25">
      <c r="A19" s="10" t="s">
        <v>27</v>
      </c>
      <c r="B19" s="38" t="s">
        <v>28</v>
      </c>
      <c r="C19" s="39"/>
      <c r="D19" s="40"/>
      <c r="E19" s="38" t="s">
        <v>29</v>
      </c>
      <c r="F19" s="40"/>
      <c r="G19" s="38" t="s">
        <v>30</v>
      </c>
      <c r="H19" s="40"/>
    </row>
    <row r="20" spans="1:8" ht="33.75" x14ac:dyDescent="0.25">
      <c r="A20" s="11"/>
      <c r="B20" s="12" t="s">
        <v>34</v>
      </c>
      <c r="C20" s="13" t="s">
        <v>32</v>
      </c>
      <c r="D20" s="14" t="s">
        <v>33</v>
      </c>
      <c r="E20" s="12" t="s">
        <v>34</v>
      </c>
      <c r="F20" s="14" t="s">
        <v>33</v>
      </c>
      <c r="G20" s="12" t="s">
        <v>34</v>
      </c>
      <c r="H20" s="14" t="s">
        <v>33</v>
      </c>
    </row>
    <row r="21" spans="1:8" ht="15.75" thickBot="1" x14ac:dyDescent="0.3">
      <c r="A21" s="28" t="s">
        <v>48</v>
      </c>
      <c r="B21" s="29">
        <v>15609604.471099854</v>
      </c>
      <c r="C21" s="30">
        <v>4494000000</v>
      </c>
      <c r="D21" s="31">
        <v>47355568218.5289</v>
      </c>
      <c r="E21" s="29">
        <v>161851698</v>
      </c>
      <c r="F21" s="17">
        <v>189536302</v>
      </c>
      <c r="G21" s="29">
        <v>177504554</v>
      </c>
      <c r="H21" s="17">
        <v>355141446</v>
      </c>
    </row>
    <row r="22" spans="1:8" x14ac:dyDescent="0.25">
      <c r="A22" s="42" t="s">
        <v>49</v>
      </c>
      <c r="B22" s="43">
        <v>1463240693</v>
      </c>
      <c r="C22" s="44">
        <v>4494000000</v>
      </c>
      <c r="D22" s="45">
        <v>45907937130</v>
      </c>
      <c r="E22" s="43">
        <v>171847172</v>
      </c>
      <c r="F22" s="45">
        <v>179540828</v>
      </c>
      <c r="G22" s="43">
        <v>192260675</v>
      </c>
      <c r="H22" s="45">
        <v>340385325</v>
      </c>
    </row>
    <row r="23" spans="1:8" x14ac:dyDescent="0.25">
      <c r="A23" s="46" t="s">
        <v>50</v>
      </c>
      <c r="B23" s="47">
        <v>1463240693</v>
      </c>
      <c r="C23" s="48">
        <v>4494000000</v>
      </c>
      <c r="D23" s="49">
        <v>45907937130</v>
      </c>
      <c r="E23" s="47">
        <v>171847172</v>
      </c>
      <c r="F23" s="49">
        <v>179540828</v>
      </c>
      <c r="G23" s="47">
        <v>192260675</v>
      </c>
      <c r="H23" s="49">
        <v>340385325</v>
      </c>
    </row>
    <row r="24" spans="1:8" x14ac:dyDescent="0.25">
      <c r="A24" s="46" t="s">
        <v>51</v>
      </c>
      <c r="B24" s="47">
        <v>1463240693</v>
      </c>
      <c r="C24" s="48">
        <v>4494000000</v>
      </c>
      <c r="D24" s="49">
        <v>45907937130</v>
      </c>
      <c r="E24" s="47">
        <v>171847172</v>
      </c>
      <c r="F24" s="49">
        <v>179540828</v>
      </c>
      <c r="G24" s="47">
        <v>192260675</v>
      </c>
      <c r="H24" s="49">
        <v>340385325</v>
      </c>
    </row>
    <row r="25" spans="1:8" x14ac:dyDescent="0.25">
      <c r="A25" s="46" t="s">
        <v>52</v>
      </c>
      <c r="B25" s="47">
        <v>1463240693</v>
      </c>
      <c r="C25" s="48">
        <v>4494000000</v>
      </c>
      <c r="D25" s="49">
        <v>45907937130</v>
      </c>
      <c r="E25" s="47">
        <v>171847172</v>
      </c>
      <c r="F25" s="49">
        <v>179540828</v>
      </c>
      <c r="G25" s="47">
        <v>192260675</v>
      </c>
      <c r="H25" s="49">
        <v>340385325</v>
      </c>
    </row>
    <row r="26" spans="1:8" x14ac:dyDescent="0.25">
      <c r="A26" s="50" t="s">
        <v>53</v>
      </c>
      <c r="B26" s="47">
        <v>1463240693</v>
      </c>
      <c r="C26" s="48">
        <v>4494000000</v>
      </c>
      <c r="D26" s="49">
        <v>45907937130</v>
      </c>
      <c r="E26" s="47">
        <v>171847172</v>
      </c>
      <c r="F26" s="49">
        <v>179540828</v>
      </c>
      <c r="G26" s="47">
        <v>192260675</v>
      </c>
      <c r="H26" s="49">
        <v>340385325</v>
      </c>
    </row>
    <row r="27" spans="1:8" x14ac:dyDescent="0.25">
      <c r="A27" s="50" t="s">
        <v>54</v>
      </c>
      <c r="B27" s="47">
        <v>1463240693</v>
      </c>
      <c r="C27" s="48">
        <v>4494000000</v>
      </c>
      <c r="D27" s="49">
        <v>45907937130</v>
      </c>
      <c r="E27" s="47">
        <v>171847172</v>
      </c>
      <c r="F27" s="49">
        <v>179540828</v>
      </c>
      <c r="G27" s="47">
        <v>192260675</v>
      </c>
      <c r="H27" s="49">
        <v>340385325</v>
      </c>
    </row>
    <row r="28" spans="1:8" x14ac:dyDescent="0.25">
      <c r="A28" s="50" t="s">
        <v>55</v>
      </c>
      <c r="B28" s="47">
        <v>1463240693</v>
      </c>
      <c r="C28" s="48">
        <v>4494000000</v>
      </c>
      <c r="D28" s="49">
        <v>45907937130</v>
      </c>
      <c r="E28" s="47">
        <v>170944292</v>
      </c>
      <c r="F28" s="49">
        <v>180443708</v>
      </c>
      <c r="G28" s="47">
        <v>193163555</v>
      </c>
      <c r="H28" s="49">
        <v>339482445</v>
      </c>
    </row>
    <row r="29" spans="1:8" x14ac:dyDescent="0.25">
      <c r="A29" s="50" t="s">
        <v>56</v>
      </c>
      <c r="B29" s="47">
        <v>1463240693</v>
      </c>
      <c r="C29" s="48">
        <v>4494000000</v>
      </c>
      <c r="D29" s="49">
        <v>45907937130</v>
      </c>
      <c r="E29" s="47">
        <v>170944292</v>
      </c>
      <c r="F29" s="49">
        <v>180443708</v>
      </c>
      <c r="G29" s="47">
        <v>193163555</v>
      </c>
      <c r="H29" s="49">
        <v>339482445</v>
      </c>
    </row>
    <row r="30" spans="1:8" x14ac:dyDescent="0.25">
      <c r="A30" s="50" t="s">
        <v>57</v>
      </c>
      <c r="B30" s="47">
        <v>1463240693</v>
      </c>
      <c r="C30" s="48">
        <v>4494000000</v>
      </c>
      <c r="D30" s="49">
        <v>45907937130</v>
      </c>
      <c r="E30" s="47">
        <v>170944292</v>
      </c>
      <c r="F30" s="49">
        <v>180443708</v>
      </c>
      <c r="G30" s="47">
        <v>193163555</v>
      </c>
      <c r="H30" s="49">
        <v>339482445</v>
      </c>
    </row>
    <row r="31" spans="1:8" x14ac:dyDescent="0.25">
      <c r="A31" s="50" t="s">
        <v>58</v>
      </c>
      <c r="B31" s="47">
        <v>1463240693</v>
      </c>
      <c r="C31" s="48">
        <v>4494000000</v>
      </c>
      <c r="D31" s="49">
        <v>45907937130</v>
      </c>
      <c r="E31" s="47">
        <v>170944292</v>
      </c>
      <c r="F31" s="49">
        <v>180443708</v>
      </c>
      <c r="G31" s="47">
        <v>193163555</v>
      </c>
      <c r="H31" s="49">
        <v>339482445</v>
      </c>
    </row>
    <row r="32" spans="1:8" x14ac:dyDescent="0.25">
      <c r="A32" s="50" t="s">
        <v>59</v>
      </c>
      <c r="B32" s="51">
        <v>1463240693</v>
      </c>
      <c r="C32" s="52">
        <v>4494000000</v>
      </c>
      <c r="D32" s="53">
        <v>45907937130</v>
      </c>
      <c r="E32" s="47">
        <v>170944292</v>
      </c>
      <c r="F32" s="49">
        <v>180443708</v>
      </c>
      <c r="G32" s="47">
        <v>193163555</v>
      </c>
      <c r="H32" s="49">
        <v>339482445</v>
      </c>
    </row>
    <row r="33" spans="1:8" ht="15.75" thickBot="1" x14ac:dyDescent="0.3">
      <c r="A33" s="50" t="s">
        <v>60</v>
      </c>
      <c r="B33" s="51">
        <v>1463240693</v>
      </c>
      <c r="C33" s="52">
        <v>4494000000</v>
      </c>
      <c r="D33" s="53">
        <v>45907937130</v>
      </c>
      <c r="E33" s="51">
        <v>170944292</v>
      </c>
      <c r="F33" s="53">
        <v>180443708</v>
      </c>
      <c r="G33" s="51">
        <v>193163555</v>
      </c>
      <c r="H33" s="53">
        <v>339482445</v>
      </c>
    </row>
    <row r="34" spans="1:8" x14ac:dyDescent="0.25">
      <c r="A34" s="42" t="s">
        <v>61</v>
      </c>
      <c r="B34" s="43">
        <v>1463240693</v>
      </c>
      <c r="C34" s="44">
        <v>4494000000</v>
      </c>
      <c r="D34" s="45">
        <v>45907937130</v>
      </c>
      <c r="E34" s="43">
        <v>71710327</v>
      </c>
      <c r="F34" s="45">
        <v>279677673</v>
      </c>
      <c r="G34" s="43">
        <v>141047512</v>
      </c>
      <c r="H34" s="45">
        <v>391598488</v>
      </c>
    </row>
    <row r="35" spans="1:8" x14ac:dyDescent="0.25">
      <c r="A35" s="50" t="s">
        <v>62</v>
      </c>
      <c r="B35" s="51">
        <v>1463240693</v>
      </c>
      <c r="C35" s="52">
        <v>4494000000</v>
      </c>
      <c r="D35" s="53">
        <v>45907937130</v>
      </c>
      <c r="E35" s="51">
        <v>71710327</v>
      </c>
      <c r="F35" s="53">
        <v>279677673</v>
      </c>
      <c r="G35" s="51">
        <v>141047512</v>
      </c>
      <c r="H35" s="53">
        <v>391598488</v>
      </c>
    </row>
    <row r="36" spans="1:8" x14ac:dyDescent="0.25">
      <c r="A36" s="46" t="s">
        <v>63</v>
      </c>
      <c r="B36" s="51">
        <v>1463240693</v>
      </c>
      <c r="C36" s="52">
        <v>4494000000</v>
      </c>
      <c r="D36" s="53">
        <v>45907937130</v>
      </c>
      <c r="E36" s="51">
        <v>71710327</v>
      </c>
      <c r="F36" s="53">
        <v>279677673</v>
      </c>
      <c r="G36" s="51">
        <v>141047512</v>
      </c>
      <c r="H36" s="53">
        <v>391598488</v>
      </c>
    </row>
    <row r="37" spans="1:8" x14ac:dyDescent="0.25">
      <c r="A37" s="46" t="s">
        <v>64</v>
      </c>
      <c r="B37" s="51">
        <v>1463240693</v>
      </c>
      <c r="C37" s="52">
        <v>4494000000</v>
      </c>
      <c r="D37" s="53">
        <v>45907937130</v>
      </c>
      <c r="E37" s="51">
        <v>71710327</v>
      </c>
      <c r="F37" s="53">
        <v>279677673</v>
      </c>
      <c r="G37" s="51">
        <v>141047512</v>
      </c>
      <c r="H37" s="53">
        <v>391598488</v>
      </c>
    </row>
    <row r="38" spans="1:8" x14ac:dyDescent="0.25">
      <c r="A38" s="46" t="s">
        <v>65</v>
      </c>
      <c r="B38" s="51">
        <v>1463240693</v>
      </c>
      <c r="C38" s="52">
        <v>4494000000</v>
      </c>
      <c r="D38" s="53">
        <v>45907937130</v>
      </c>
      <c r="E38" s="51">
        <v>71710327</v>
      </c>
      <c r="F38" s="53">
        <v>279677673</v>
      </c>
      <c r="G38" s="51">
        <v>141047512</v>
      </c>
      <c r="H38" s="53">
        <v>391598488</v>
      </c>
    </row>
    <row r="39" spans="1:8" ht="15.75" thickBot="1" x14ac:dyDescent="0.3">
      <c r="A39" s="54" t="s">
        <v>66</v>
      </c>
      <c r="B39" s="55">
        <v>1463240693</v>
      </c>
      <c r="C39" s="56">
        <v>4494000000</v>
      </c>
      <c r="D39" s="57">
        <v>45907937130</v>
      </c>
      <c r="E39" s="58">
        <v>71710327</v>
      </c>
      <c r="F39" s="57">
        <v>279677673</v>
      </c>
      <c r="G39" s="55">
        <v>141047512</v>
      </c>
      <c r="H39" s="57">
        <v>391598488</v>
      </c>
    </row>
    <row r="40" spans="1:8" x14ac:dyDescent="0.25">
      <c r="A40" s="33" t="s">
        <v>67</v>
      </c>
    </row>
    <row r="41" spans="1:8" x14ac:dyDescent="0.25">
      <c r="A41" s="33" t="s">
        <v>68</v>
      </c>
    </row>
  </sheetData>
  <mergeCells count="10">
    <mergeCell ref="A18:H18"/>
    <mergeCell ref="B19:D19"/>
    <mergeCell ref="E19:F19"/>
    <mergeCell ref="G19:H19"/>
    <mergeCell ref="A1:H1"/>
    <mergeCell ref="A2:H2"/>
    <mergeCell ref="B3:D3"/>
    <mergeCell ref="E3:F3"/>
    <mergeCell ref="G3:H3"/>
    <mergeCell ref="A17:H17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Munka4</vt:lpstr>
    </vt:vector>
  </TitlesOfParts>
  <Company>MVMI Zrt.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Szőnyi János</dc:creator>
  <cp:lastModifiedBy>Szőnyi János</cp:lastModifiedBy>
  <dcterms:created xsi:type="dcterms:W3CDTF">2026-03-13T10:00:38Z</dcterms:created>
  <dcterms:modified xsi:type="dcterms:W3CDTF">2026-03-26T11:55:04Z</dcterms:modified>
</cp:coreProperties>
</file>